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97 - 11.4. - ZCU - Výpočetní technika (III.) 030 - 2022 - PŘIPRAVIT\"/>
    </mc:Choice>
  </mc:AlternateContent>
  <xr:revisionPtr revIDLastSave="0" documentId="13_ncr:1_{41D54B5D-8D6D-4FBB-A890-ECD82E263B12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2" i="1" l="1"/>
  <c r="P12" i="1"/>
  <c r="T12" i="1" l="1"/>
  <c r="S13" i="1" l="1"/>
  <c r="T13" i="1"/>
  <c r="P13" i="1"/>
  <c r="S9" i="1"/>
  <c r="T9" i="1"/>
  <c r="P9" i="1"/>
  <c r="S10" i="1"/>
  <c r="T10" i="1"/>
  <c r="P10" i="1"/>
  <c r="S11" i="1"/>
  <c r="S8" i="1"/>
  <c r="T8" i="1"/>
  <c r="P8" i="1"/>
  <c r="P11" i="1"/>
  <c r="T7" i="1"/>
  <c r="P7" i="1"/>
  <c r="Q16" i="1" l="1"/>
  <c r="T11" i="1"/>
  <c r="S7" i="1"/>
  <c r="R16" i="1" s="1"/>
</calcChain>
</file>

<file path=xl/sharedStrings.xml><?xml version="1.0" encoding="utf-8"?>
<sst xmlns="http://schemas.openxmlformats.org/spreadsheetml/2006/main" count="95" uniqueCount="69">
  <si>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</si>
  <si>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</si>
  <si>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</si>
  <si>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</si>
  <si>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</si>
  <si>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</si>
  <si>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</si>
  <si>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</si>
  <si>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</si>
  <si>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</si>
  <si>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</si>
  <si>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30211200-3 - Technické vybavení pro hlavní počítače </t>
  </si>
  <si>
    <t xml:space="preserve">30233132-5 - Diskové jednotky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</si>
  <si>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</si>
  <si>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</si>
  <si>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</si>
  <si>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</si>
  <si>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</si>
  <si>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</si>
  <si>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</si>
  <si>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</si>
  <si>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</si>
  <si>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</si>
  <si>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</si>
  <si>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</si>
  <si>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</si>
  <si>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</si>
  <si>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</si>
  <si>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</si>
  <si>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</si>
  <si>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</si>
  <si>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</si>
  <si>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</si>
  <si>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Klávesnice drátová</t>
  </si>
  <si>
    <t>Samostatná faktura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</si>
  <si>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</si>
  <si>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</si>
  <si>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Hana Zavitkovská, 
Tel.: 37763 6341</t>
  </si>
  <si>
    <t>Chodské nám. 1,
301 00 Plzeň,
Fakulta pedagogická - Katedra pedagogiky,
1. patro - místnost CH 206</t>
  </si>
  <si>
    <t>Myš drátová</t>
  </si>
  <si>
    <t>Připojení: drátové.
Rozhraní: USB Type-A.
Typ spínače: membránové.
Česká a slovenská lokalizace kláves.
Rozměry max.: 450 x 25 x 155 mm (ŠxVxH).
Hmotnost max. 550 g.</t>
  </si>
  <si>
    <t xml:space="preserve">SSD přenosný disk </t>
  </si>
  <si>
    <t>TN01000007-NCE-PB1.21</t>
  </si>
  <si>
    <t>Michaela Vacková,
Tel.: 605 502 202,
37763 8103</t>
  </si>
  <si>
    <t>Univerzitní 22, 
301 00 Plzeň,
Fakulta strojní - Katedra energetických strojů a zařízení,
místnost UK 709</t>
  </si>
  <si>
    <t>HDD do NAS, 8 TB</t>
  </si>
  <si>
    <t>Záruka na zboží min. 36 měsíců.</t>
  </si>
  <si>
    <t>HDD do NAS.
Provoz 24/7.
Velikost 3,5".
Rozhraní: SATA III.
Kapacita: 8 TB.
Min. 256MB Cache.
Rychlost přenosu min. 210 MB/s.
Záruka min. 36 měsíců.</t>
  </si>
  <si>
    <t>Mgr. Viktor Chejlava,
Tel.: 37763 1909</t>
  </si>
  <si>
    <t>Univerzitní 22, 
301 00 Plzeň,
budova Fakulty strojní - Odbor kvalita - Oddělení koncepce celoživotního a distančního vzdělávání,
místnost UK 611a</t>
  </si>
  <si>
    <t>Počítačová myš</t>
  </si>
  <si>
    <t>Laserová myš drátová.
Rozlišení min. 3 200 DPI, možnost volit z přednastavených režimů. 
Hmotnost od 90 g do 120 g. 
Univerzální pro pravou i levou ruku. 
Minimálně 5 tlačítek. 
Mechanické kolečko. 
Připojení přes USB. 
Barva se preferuje šedá.</t>
  </si>
  <si>
    <r>
      <t>SSD přenosný disk s kapacitou min. 2 TB.
Rozhraní: USB 3.2.
Konektor: USB-C.
Formát 2,5".
Rychlost čtení min. 1050 MB/s.
Rychlost zápisu min. 1000 MB/s (uvedené rychlosti jsou max. možné rychlosti).</t>
    </r>
    <r>
      <rPr>
        <sz val="11"/>
        <color theme="1"/>
        <rFont val="Calibri"/>
        <family val="2"/>
        <charset val="238"/>
        <scheme val="minor"/>
      </rPr>
      <t xml:space="preserve">
Max. rozměr 90 mm.</t>
    </r>
  </si>
  <si>
    <t>SSD disk 500GB</t>
  </si>
  <si>
    <t>Záruka na zboží min. 60 měsíců.</t>
  </si>
  <si>
    <t>Mgr. Luboš Charvát, tel. 377636411</t>
  </si>
  <si>
    <t>Klatovská 51, 
301 00 Plzeň,
Fakulta pedagogická - Centrum tělesné výchovy a sportu,
místnost KL 118b</t>
  </si>
  <si>
    <t>RAM pro notebook</t>
  </si>
  <si>
    <t>Formát 2,5".
Kapacita min. 500 GB.
Interní rozhraní SATA 6 Gb/s.
Rychlost náhodného čtení 98 000 IOPS.
Rychlost náhodného zápisu 88 000 IOPS.
Rychlost čtení min. 560 MB/s.
Rychlost zápisu min. 530 MB/s.
Životnost min. 300 TBW.
Záruka na zboží min. 5 let.</t>
  </si>
  <si>
    <t>Využití paměti: pro notebooky.
Typ paměti: DDR3 SO-DIMM.
Konfigurace paměti: 1 x 8GB.
Pracovní frekvence: 1 600 MHz.
CAS Latency: 11 CL.</t>
  </si>
  <si>
    <t xml:space="preserve">Příloha č. 2 Kupní smlouvy - technická specifikace
Výpočetní technika (III.) 030 - 2022 </t>
  </si>
  <si>
    <t>Laserová myš.
Citlivost min. 3200 DPI. 
Min. 4 úrovně citlivosti s indikátorem zvolené úrovně.
Přepínač pro změnu citlivosti přímo na myši. 
Min. 5 tlačítek s možností programování. 
Kolečko pro plynulý posuv. 
Design vhodný pro praváky i pro leváky. 
Propojení s počítačem kabelem pomocí USB 2.0. 
Rozměry max. 40 x 115 x 65 mm. 
Hmotnost max. 100 g.
Barva se preferuje černá.</t>
  </si>
  <si>
    <t>Dell Laser Wired Mouse MS3220 Black (570-ABHN), záruka 24 měsíců</t>
  </si>
  <si>
    <t>Genius KB-117 - CZ/SK (31310016403 ), záruka 24 měsíců</t>
  </si>
  <si>
    <t>Dell Laser Wired Mouse MS3220 Titan Gray (570-ABHM), záruka 24 měsíců</t>
  </si>
  <si>
    <t>Samsung Portable SSD T7 Touch 2TB černý (MU-PC2T0K/WW), záruka 24 měsíců</t>
  </si>
  <si>
    <t>Seagate IronWolf 8TB CMR (ST8000VN004), záruka 36 měsíců</t>
  </si>
  <si>
    <t>Samsung 870 EVO 500GB (MZ-77E500B/EU), záruka 60 měsíců</t>
  </si>
  <si>
    <t>Apacer SO-DIMM 8GB DDR3L 1600MHz CL11 (DV.08G2K.KAM),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</si>
</sst>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18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20" fillId="3" borderId="25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5" fillId="3" borderId="2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left" vertical="center" wrapText="1" indent="1"/>
    </xf>
    <xf numFmtId="0" fontId="3" fillId="6" borderId="6" xfId="0" applyFont="1" applyFill="1" applyBorder="1" applyAlignment="1">
      <alignment horizontal="left" vertical="center" wrapText="1" indent="1"/>
    </xf>
    <xf numFmtId="3" fontId="0" fillId="2" borderId="27" xfId="0" applyNumberForma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vertical="center" wrapText="1" indent="1"/>
    </xf>
    <xf numFmtId="0" fontId="17" fillId="4" borderId="28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15" fillId="6" borderId="28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3" fontId="0" fillId="3" borderId="29" xfId="0" applyNumberFormat="1" applyFill="1" applyBorder="1" applyAlignment="1">
      <alignment horizontal="center" vertical="center" wrapText="1"/>
    </xf>
    <xf numFmtId="3" fontId="0" fillId="2" borderId="30" xfId="0" applyNumberForma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5" fillId="6" borderId="29" xfId="0" applyFon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3" fontId="0" fillId="2" borderId="31" xfId="0" applyNumberForma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horizontal="center" vertical="center" wrapText="1"/>
    </xf>
    <xf numFmtId="3" fontId="0" fillId="3" borderId="32" xfId="0" applyNumberForma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 wrapText="1"/>
    </xf>
    <xf numFmtId="164" fontId="0" fillId="0" borderId="32" xfId="0" applyNumberFormat="1" applyBorder="1" applyAlignment="1">
      <alignment horizontal="right" vertical="center" indent="1"/>
    </xf>
    <xf numFmtId="164" fontId="0" fillId="3" borderId="32" xfId="0" applyNumberFormat="1" applyFill="1" applyBorder="1" applyAlignment="1">
      <alignment horizontal="right" vertical="center" indent="1"/>
    </xf>
    <xf numFmtId="165" fontId="0" fillId="0" borderId="32" xfId="0" applyNumberFormat="1" applyBorder="1" applyAlignment="1">
      <alignment horizontal="right" vertical="center" indent="1"/>
    </xf>
    <xf numFmtId="0" fontId="0" fillId="0" borderId="32" xfId="0" applyBorder="1" applyAlignment="1">
      <alignment horizontal="center" vertical="center"/>
    </xf>
    <xf numFmtId="0" fontId="2" fillId="6" borderId="29" xfId="0" applyFont="1" applyFill="1" applyBorder="1" applyAlignment="1">
      <alignment horizontal="left" vertical="center" wrapText="1" indent="1"/>
    </xf>
    <xf numFmtId="0" fontId="2" fillId="6" borderId="32" xfId="0" applyFont="1" applyFill="1" applyBorder="1" applyAlignment="1">
      <alignment horizontal="left" vertical="center" wrapText="1" indent="1"/>
    </xf>
    <xf numFmtId="0" fontId="0" fillId="3" borderId="22" xfId="0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left" vertical="center" wrapText="1" indent="1"/>
    </xf>
    <xf numFmtId="3" fontId="0" fillId="2" borderId="14" xfId="0" applyNumberFormat="1" applyFill="1" applyBorder="1" applyAlignment="1">
      <alignment horizontal="center" vertical="center" wrapText="1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20" xfId="0" applyFont="1" applyFill="1" applyBorder="1" applyAlignment="1" applyProtection="1">
      <alignment horizontal="left" vertical="center" wrapText="1" indent="1"/>
      <protection locked="0"/>
    </xf>
    <xf numFmtId="0" fontId="17" fillId="4" borderId="22" xfId="0" applyFont="1" applyFill="1" applyBorder="1" applyAlignment="1" applyProtection="1">
      <alignment horizontal="left" vertical="center" wrapText="1" indent="1"/>
      <protection locked="0"/>
    </xf>
    <xf numFmtId="0" fontId="17" fillId="4" borderId="6" xfId="0" applyFont="1" applyFill="1" applyBorder="1" applyAlignment="1" applyProtection="1">
      <alignment horizontal="left" vertical="center" wrapText="1" indent="1"/>
      <protection locked="0"/>
    </xf>
    <xf numFmtId="0" fontId="17" fillId="4" borderId="28" xfId="0" applyFont="1" applyFill="1" applyBorder="1" applyAlignment="1" applyProtection="1">
      <alignment horizontal="left" vertical="center" wrapText="1" indent="1"/>
      <protection locked="0"/>
    </xf>
    <xf numFmtId="0" fontId="17" fillId="4" borderId="29" xfId="0" applyFont="1" applyFill="1" applyBorder="1" applyAlignment="1" applyProtection="1">
      <alignment horizontal="left" vertical="center" wrapText="1" indent="1"/>
      <protection locked="0"/>
    </xf>
    <xf numFmtId="0" fontId="17" fillId="4" borderId="32" xfId="0" applyFont="1" applyFill="1" applyBorder="1" applyAlignment="1" applyProtection="1">
      <alignment horizontal="lef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2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0">
    <dxf>
      <font>
        <color rgb="FFFF0000"/>
      </font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O11" zoomScale="115" zoomScaleNormal="115" workbookViewId="0">
      <selection activeCell="Q13" sqref="Q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2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44.7109375" style="5" customWidth="1"/>
    <col min="12" max="12" width="33.28515625" style="5" customWidth="1"/>
    <col min="13" max="13" width="26.7109375" style="5" customWidth="1"/>
    <col min="14" max="14" width="46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159" t="s">
        <v>60</v>
      </c>
      <c r="C1" s="160"/>
      <c r="D1" s="16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32"/>
      <c r="E3" s="132"/>
      <c r="F3" s="13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2"/>
      <c r="E4" s="132"/>
      <c r="F4" s="132"/>
      <c r="G4" s="132"/>
      <c r="H4" s="13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61" t="s">
        <v>2</v>
      </c>
      <c r="H5" s="16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32</v>
      </c>
      <c r="L6" s="41" t="s">
        <v>20</v>
      </c>
      <c r="M6" s="42" t="s">
        <v>21</v>
      </c>
      <c r="N6" s="41" t="s">
        <v>22</v>
      </c>
      <c r="O6" s="57" t="s">
        <v>36</v>
      </c>
      <c r="P6" s="41" t="s">
        <v>23</v>
      </c>
      <c r="Q6" s="39" t="s">
        <v>5</v>
      </c>
      <c r="R6" s="43" t="s">
        <v>6</v>
      </c>
      <c r="S6" s="131" t="s">
        <v>7</v>
      </c>
      <c r="T6" s="131" t="s">
        <v>8</v>
      </c>
      <c r="U6" s="41" t="s">
        <v>24</v>
      </c>
      <c r="V6" s="41" t="s">
        <v>25</v>
      </c>
    </row>
    <row r="7" spans="1:22" ht="201" customHeight="1" thickTop="1" x14ac:dyDescent="0.25">
      <c r="A7" s="20"/>
      <c r="B7" s="135">
        <v>1</v>
      </c>
      <c r="C7" s="55" t="s">
        <v>39</v>
      </c>
      <c r="D7" s="48">
        <v>1</v>
      </c>
      <c r="E7" s="56" t="s">
        <v>27</v>
      </c>
      <c r="F7" s="134" t="s">
        <v>61</v>
      </c>
      <c r="G7" s="136" t="s">
        <v>62</v>
      </c>
      <c r="H7" s="50" t="s">
        <v>35</v>
      </c>
      <c r="I7" s="163" t="s">
        <v>34</v>
      </c>
      <c r="J7" s="165" t="s">
        <v>35</v>
      </c>
      <c r="K7" s="167"/>
      <c r="L7" s="169"/>
      <c r="M7" s="157" t="s">
        <v>37</v>
      </c>
      <c r="N7" s="157" t="s">
        <v>38</v>
      </c>
      <c r="O7" s="180">
        <v>14</v>
      </c>
      <c r="P7" s="51">
        <f t="shared" ref="P7:P13" si="0">D7*Q7</f>
        <v>500</v>
      </c>
      <c r="Q7" s="52">
        <v>500</v>
      </c>
      <c r="R7" s="143">
        <v>263</v>
      </c>
      <c r="S7" s="53">
        <f t="shared" ref="S7:S13" si="1">D7*R7</f>
        <v>263</v>
      </c>
      <c r="T7" s="54" t="str">
        <f t="shared" ref="T7" si="2">IF(ISNUMBER(R7), IF(R7&gt;Q7,"NEVYHOVUJE","VYHOVUJE")," ")</f>
        <v>VYHOVUJE</v>
      </c>
      <c r="U7" s="155"/>
      <c r="V7" s="49" t="s">
        <v>13</v>
      </c>
    </row>
    <row r="8" spans="1:22" ht="121.5" customHeight="1" thickBot="1" x14ac:dyDescent="0.3">
      <c r="A8" s="20"/>
      <c r="B8" s="81">
        <v>2</v>
      </c>
      <c r="C8" s="58" t="s">
        <v>33</v>
      </c>
      <c r="D8" s="59">
        <v>1</v>
      </c>
      <c r="E8" s="60" t="s">
        <v>27</v>
      </c>
      <c r="F8" s="67" t="s">
        <v>40</v>
      </c>
      <c r="G8" s="137" t="s">
        <v>63</v>
      </c>
      <c r="H8" s="61" t="s">
        <v>35</v>
      </c>
      <c r="I8" s="164"/>
      <c r="J8" s="166"/>
      <c r="K8" s="168"/>
      <c r="L8" s="170"/>
      <c r="M8" s="158"/>
      <c r="N8" s="158"/>
      <c r="O8" s="181"/>
      <c r="P8" s="62">
        <f t="shared" si="0"/>
        <v>271</v>
      </c>
      <c r="Q8" s="63">
        <v>271</v>
      </c>
      <c r="R8" s="144">
        <v>143</v>
      </c>
      <c r="S8" s="64">
        <f t="shared" si="1"/>
        <v>143</v>
      </c>
      <c r="T8" s="65" t="str">
        <f t="shared" ref="T8:T11" si="3">IF(ISNUMBER(R8), IF(R8&gt;Q8,"NEVYHOVUJE","VYHOVUJE")," ")</f>
        <v>VYHOVUJE</v>
      </c>
      <c r="U8" s="156"/>
      <c r="V8" s="66" t="s">
        <v>14</v>
      </c>
    </row>
    <row r="9" spans="1:22" ht="154.5" customHeight="1" thickBot="1" x14ac:dyDescent="0.3">
      <c r="A9" s="20"/>
      <c r="B9" s="81">
        <v>3</v>
      </c>
      <c r="C9" s="82" t="s">
        <v>50</v>
      </c>
      <c r="D9" s="83">
        <v>10</v>
      </c>
      <c r="E9" s="84" t="s">
        <v>27</v>
      </c>
      <c r="F9" s="89" t="s">
        <v>51</v>
      </c>
      <c r="G9" s="138" t="s">
        <v>64</v>
      </c>
      <c r="H9" s="85" t="s">
        <v>35</v>
      </c>
      <c r="I9" s="87" t="s">
        <v>34</v>
      </c>
      <c r="J9" s="87" t="s">
        <v>35</v>
      </c>
      <c r="K9" s="129"/>
      <c r="L9" s="130"/>
      <c r="M9" s="88" t="s">
        <v>48</v>
      </c>
      <c r="N9" s="88" t="s">
        <v>49</v>
      </c>
      <c r="O9" s="133">
        <v>21</v>
      </c>
      <c r="P9" s="62">
        <f t="shared" si="0"/>
        <v>3500</v>
      </c>
      <c r="Q9" s="86">
        <v>350</v>
      </c>
      <c r="R9" s="145">
        <v>267</v>
      </c>
      <c r="S9" s="64">
        <f t="shared" si="1"/>
        <v>2670</v>
      </c>
      <c r="T9" s="65" t="str">
        <f t="shared" ref="T9" si="4">IF(ISNUMBER(R9), IF(R9&gt;Q9,"NEVYHOVUJE","VYHOVUJE")," ")</f>
        <v>VYHOVUJE</v>
      </c>
      <c r="U9" s="128"/>
      <c r="V9" s="128" t="s">
        <v>13</v>
      </c>
    </row>
    <row r="10" spans="1:22" ht="150" customHeight="1" thickBot="1" x14ac:dyDescent="0.3">
      <c r="A10" s="20"/>
      <c r="B10" s="68">
        <v>4</v>
      </c>
      <c r="C10" s="69" t="s">
        <v>41</v>
      </c>
      <c r="D10" s="70">
        <v>1</v>
      </c>
      <c r="E10" s="71" t="s">
        <v>27</v>
      </c>
      <c r="F10" s="90" t="s">
        <v>52</v>
      </c>
      <c r="G10" s="139" t="s">
        <v>65</v>
      </c>
      <c r="H10" s="72" t="s">
        <v>35</v>
      </c>
      <c r="I10" s="73" t="s">
        <v>34</v>
      </c>
      <c r="J10" s="73" t="s">
        <v>31</v>
      </c>
      <c r="K10" s="73" t="s">
        <v>42</v>
      </c>
      <c r="L10" s="74"/>
      <c r="M10" s="80" t="s">
        <v>43</v>
      </c>
      <c r="N10" s="80" t="s">
        <v>44</v>
      </c>
      <c r="O10" s="75">
        <v>14</v>
      </c>
      <c r="P10" s="76">
        <f t="shared" si="0"/>
        <v>10000</v>
      </c>
      <c r="Q10" s="77">
        <v>10000</v>
      </c>
      <c r="R10" s="146">
        <v>6400</v>
      </c>
      <c r="S10" s="78">
        <f t="shared" si="1"/>
        <v>6400</v>
      </c>
      <c r="T10" s="79" t="str">
        <f t="shared" ref="T10" si="5">IF(ISNUMBER(R10), IF(R10&gt;Q10,"NEVYHOVUJE","VYHOVUJE")," ")</f>
        <v>VYHOVUJE</v>
      </c>
      <c r="U10" s="71"/>
      <c r="V10" s="71" t="s">
        <v>12</v>
      </c>
    </row>
    <row r="11" spans="1:22" ht="157.5" customHeight="1" thickBot="1" x14ac:dyDescent="0.3">
      <c r="A11" s="20"/>
      <c r="B11" s="91">
        <v>5</v>
      </c>
      <c r="C11" s="92" t="s">
        <v>45</v>
      </c>
      <c r="D11" s="93">
        <v>4</v>
      </c>
      <c r="E11" s="94" t="s">
        <v>27</v>
      </c>
      <c r="F11" s="95" t="s">
        <v>47</v>
      </c>
      <c r="G11" s="140" t="s">
        <v>66</v>
      </c>
      <c r="H11" s="96" t="s">
        <v>35</v>
      </c>
      <c r="I11" s="97" t="s">
        <v>34</v>
      </c>
      <c r="J11" s="97" t="s">
        <v>35</v>
      </c>
      <c r="K11" s="98"/>
      <c r="L11" s="99" t="s">
        <v>46</v>
      </c>
      <c r="M11" s="100" t="s">
        <v>43</v>
      </c>
      <c r="N11" s="100" t="s">
        <v>44</v>
      </c>
      <c r="O11" s="101">
        <v>21</v>
      </c>
      <c r="P11" s="102">
        <f t="shared" si="0"/>
        <v>19600</v>
      </c>
      <c r="Q11" s="103">
        <v>4900</v>
      </c>
      <c r="R11" s="147">
        <v>4756</v>
      </c>
      <c r="S11" s="104">
        <f t="shared" si="1"/>
        <v>19024</v>
      </c>
      <c r="T11" s="105" t="str">
        <f t="shared" si="3"/>
        <v>VYHOVUJE</v>
      </c>
      <c r="U11" s="94"/>
      <c r="V11" s="94" t="s">
        <v>12</v>
      </c>
    </row>
    <row r="12" spans="1:22" ht="157.5" customHeight="1" x14ac:dyDescent="0.25">
      <c r="A12" s="20"/>
      <c r="B12" s="107">
        <v>6</v>
      </c>
      <c r="C12" s="108" t="s">
        <v>53</v>
      </c>
      <c r="D12" s="106">
        <v>3</v>
      </c>
      <c r="E12" s="109" t="s">
        <v>27</v>
      </c>
      <c r="F12" s="126" t="s">
        <v>58</v>
      </c>
      <c r="G12" s="141" t="s">
        <v>67</v>
      </c>
      <c r="H12" s="110" t="s">
        <v>35</v>
      </c>
      <c r="I12" s="182" t="s">
        <v>34</v>
      </c>
      <c r="J12" s="182" t="s">
        <v>35</v>
      </c>
      <c r="K12" s="184"/>
      <c r="L12" s="111" t="s">
        <v>54</v>
      </c>
      <c r="M12" s="152" t="s">
        <v>55</v>
      </c>
      <c r="N12" s="154" t="s">
        <v>56</v>
      </c>
      <c r="O12" s="186">
        <v>14</v>
      </c>
      <c r="P12" s="112">
        <f t="shared" si="0"/>
        <v>4215</v>
      </c>
      <c r="Q12" s="113">
        <v>1405</v>
      </c>
      <c r="R12" s="148">
        <v>1398</v>
      </c>
      <c r="S12" s="114">
        <f t="shared" si="1"/>
        <v>4194</v>
      </c>
      <c r="T12" s="115" t="str">
        <f t="shared" ref="T12" si="6">IF(ISNUMBER(R12), IF(R12&gt;Q12,"NEVYHOVUJE","VYHOVUJE")," ")</f>
        <v>VYHOVUJE</v>
      </c>
      <c r="U12" s="150"/>
      <c r="V12" s="109" t="s">
        <v>11</v>
      </c>
    </row>
    <row r="13" spans="1:22" ht="109.5" customHeight="1" thickBot="1" x14ac:dyDescent="0.3">
      <c r="A13" s="20"/>
      <c r="B13" s="116">
        <v>7</v>
      </c>
      <c r="C13" s="117" t="s">
        <v>57</v>
      </c>
      <c r="D13" s="118">
        <v>2</v>
      </c>
      <c r="E13" s="119" t="s">
        <v>27</v>
      </c>
      <c r="F13" s="127" t="s">
        <v>59</v>
      </c>
      <c r="G13" s="142" t="s">
        <v>68</v>
      </c>
      <c r="H13" s="120" t="s">
        <v>35</v>
      </c>
      <c r="I13" s="183"/>
      <c r="J13" s="183"/>
      <c r="K13" s="185"/>
      <c r="L13" s="121"/>
      <c r="M13" s="153"/>
      <c r="N13" s="153"/>
      <c r="O13" s="187"/>
      <c r="P13" s="122">
        <f t="shared" si="0"/>
        <v>1600</v>
      </c>
      <c r="Q13" s="123">
        <v>800</v>
      </c>
      <c r="R13" s="149">
        <v>656</v>
      </c>
      <c r="S13" s="124">
        <f t="shared" si="1"/>
        <v>1312</v>
      </c>
      <c r="T13" s="125" t="str">
        <f t="shared" ref="T13" si="7">IF(ISNUMBER(R13), IF(R13&gt;Q13,"NEVYHOVUJE","VYHOVUJE")," ")</f>
        <v>VYHOVUJE</v>
      </c>
      <c r="U13" s="151"/>
      <c r="V13" s="119" t="s">
        <v>11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">
      <c r="B15" s="178" t="s">
        <v>30</v>
      </c>
      <c r="C15" s="178"/>
      <c r="D15" s="178"/>
      <c r="E15" s="178"/>
      <c r="F15" s="178"/>
      <c r="G15" s="178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175" t="s">
        <v>10</v>
      </c>
      <c r="S15" s="176"/>
      <c r="T15" s="177"/>
      <c r="U15" s="24"/>
      <c r="V15" s="25"/>
    </row>
    <row r="16" spans="1:22" ht="50.45" customHeight="1" thickTop="1" thickBot="1" x14ac:dyDescent="0.3">
      <c r="B16" s="179"/>
      <c r="C16" s="179"/>
      <c r="D16" s="179"/>
      <c r="E16" s="179"/>
      <c r="F16" s="179"/>
      <c r="G16" s="179"/>
      <c r="H16" s="179"/>
      <c r="I16" s="26"/>
      <c r="L16" s="9"/>
      <c r="M16" s="9"/>
      <c r="N16" s="9"/>
      <c r="O16" s="27"/>
      <c r="P16" s="27"/>
      <c r="Q16" s="28">
        <f>SUM(P7:P13)</f>
        <v>39686</v>
      </c>
      <c r="R16" s="172">
        <f>SUM(S7:S13)</f>
        <v>34006</v>
      </c>
      <c r="S16" s="173"/>
      <c r="T16" s="174"/>
    </row>
    <row r="17" spans="2:19" ht="15.75" thickTop="1" x14ac:dyDescent="0.25">
      <c r="B17" s="171" t="s">
        <v>29</v>
      </c>
      <c r="C17" s="171"/>
      <c r="D17" s="171"/>
      <c r="E17" s="171"/>
      <c r="F17" s="171"/>
      <c r="G17" s="171"/>
      <c r="H17" s="13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132"/>
      <c r="H18" s="13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132"/>
      <c r="H19" s="13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46"/>
      <c r="C20" s="46"/>
      <c r="D20" s="46"/>
      <c r="E20" s="46"/>
      <c r="F20" s="46"/>
      <c r="G20" s="132"/>
      <c r="H20" s="13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32"/>
      <c r="H21" s="13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32"/>
      <c r="H23" s="13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32"/>
      <c r="H24" s="13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32"/>
      <c r="H25" s="13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32"/>
      <c r="H26" s="13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32"/>
      <c r="H27" s="13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32"/>
      <c r="H28" s="13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32"/>
      <c r="H29" s="13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32"/>
      <c r="H30" s="13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32"/>
      <c r="H31" s="13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32"/>
      <c r="H32" s="13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2"/>
      <c r="H33" s="13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2"/>
      <c r="H34" s="13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2"/>
      <c r="H35" s="13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2"/>
      <c r="H36" s="13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2"/>
      <c r="H37" s="13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2"/>
      <c r="H38" s="13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2"/>
      <c r="H39" s="13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2"/>
      <c r="H40" s="13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2"/>
      <c r="H41" s="13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2"/>
      <c r="H42" s="13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2"/>
      <c r="H43" s="13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2"/>
      <c r="H44" s="13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2"/>
      <c r="H45" s="13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2"/>
      <c r="H46" s="13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2"/>
      <c r="H47" s="13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2"/>
      <c r="H48" s="13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2"/>
      <c r="H49" s="13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2"/>
      <c r="H50" s="13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2"/>
      <c r="H51" s="13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2"/>
      <c r="H52" s="13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2"/>
      <c r="H53" s="13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2"/>
      <c r="H54" s="13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2"/>
      <c r="H55" s="13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2"/>
      <c r="H56" s="13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2"/>
      <c r="H57" s="13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2"/>
      <c r="H58" s="13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2"/>
      <c r="H59" s="13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2"/>
      <c r="H60" s="13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2"/>
      <c r="H61" s="13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2"/>
      <c r="H62" s="13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2"/>
      <c r="H63" s="13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2"/>
      <c r="H64" s="13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2"/>
      <c r="H65" s="13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2"/>
      <c r="H66" s="13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2"/>
      <c r="H67" s="13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2"/>
      <c r="H68" s="13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2"/>
      <c r="H69" s="13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2"/>
      <c r="H70" s="13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2"/>
      <c r="H71" s="13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2"/>
      <c r="H72" s="13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2"/>
      <c r="H73" s="13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2"/>
      <c r="H74" s="13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2"/>
      <c r="H75" s="13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2"/>
      <c r="H76" s="13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2"/>
      <c r="H77" s="13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2"/>
      <c r="H78" s="13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2"/>
      <c r="H79" s="13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2"/>
      <c r="H80" s="13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2"/>
      <c r="H81" s="13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2"/>
      <c r="H82" s="13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2"/>
      <c r="H83" s="13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2"/>
      <c r="H84" s="13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2"/>
      <c r="H85" s="13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2"/>
      <c r="H86" s="13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2"/>
      <c r="H87" s="13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2"/>
      <c r="H88" s="13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2"/>
      <c r="H89" s="13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2"/>
      <c r="H90" s="13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2"/>
      <c r="H91" s="13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2"/>
      <c r="H92" s="13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2"/>
      <c r="H93" s="13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2"/>
      <c r="H94" s="13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2"/>
      <c r="H95" s="13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2"/>
      <c r="H96" s="13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2"/>
      <c r="H97" s="13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2"/>
      <c r="H98" s="13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2"/>
      <c r="H99" s="13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2"/>
      <c r="H100" s="13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2"/>
      <c r="H101" s="13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2"/>
      <c r="H102" s="132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FBjgCadiJvaqicMzEcK1xuHUPfrzWzXZkgjvgFBOW3SBPOVUWXcYZ0XMxl2ssDmEkz4LV/0jqFlvnUJ4OG2jAw==" saltValue="4VsiSKFfcW6RhJPxxEDr/g==" spinCount="100000" sheet="1" objects="1" scenarios="1"/>
  <mergeCells count="22">
    <mergeCell ref="L7:L8"/>
    <mergeCell ref="B17:G17"/>
    <mergeCell ref="R16:T16"/>
    <mergeCell ref="R15:T15"/>
    <mergeCell ref="B15:G15"/>
    <mergeCell ref="B16:H16"/>
    <mergeCell ref="O7:O8"/>
    <mergeCell ref="I12:I13"/>
    <mergeCell ref="J12:J13"/>
    <mergeCell ref="K12:K13"/>
    <mergeCell ref="O12:O13"/>
    <mergeCell ref="B1:D1"/>
    <mergeCell ref="G5:H5"/>
    <mergeCell ref="I7:I8"/>
    <mergeCell ref="J7:J8"/>
    <mergeCell ref="K7:K8"/>
    <mergeCell ref="U12:U13"/>
    <mergeCell ref="M12:M13"/>
    <mergeCell ref="N12:N13"/>
    <mergeCell ref="U7:U8"/>
    <mergeCell ref="M7:M8"/>
    <mergeCell ref="N7:N8"/>
  </mergeCells>
  <conditionalFormatting sqref="D10:D13 B7:B13">
    <cfRule type="containsBlanks" dxfId="9" priority="53">
      <formula>LEN(TRIM(B7))=0</formula>
    </cfRule>
  </conditionalFormatting>
  <conditionalFormatting sqref="B7:B13">
    <cfRule type="cellIs" dxfId="8" priority="50" operator="greaterThanOrEqual">
      <formula>1</formula>
    </cfRule>
  </conditionalFormatting>
  <conditionalFormatting sqref="T7:T13">
    <cfRule type="cellIs" dxfId="7" priority="37" operator="equal">
      <formula>"VYHOVUJE"</formula>
    </cfRule>
  </conditionalFormatting>
  <conditionalFormatting sqref="T7:T13">
    <cfRule type="cellIs" dxfId="6" priority="36" operator="equal">
      <formula>"NEVYHOVUJE"</formula>
    </cfRule>
  </conditionalFormatting>
  <conditionalFormatting sqref="G7:H13 R7:R13">
    <cfRule type="containsBlanks" dxfId="5" priority="30">
      <formula>LEN(TRIM(G7))=0</formula>
    </cfRule>
  </conditionalFormatting>
  <conditionalFormatting sqref="G7:H13 R7:R13">
    <cfRule type="notContainsBlanks" dxfId="4" priority="28">
      <formula>LEN(TRIM(G7))&gt;0</formula>
    </cfRule>
  </conditionalFormatting>
  <conditionalFormatting sqref="G7:H13 R7:R13">
    <cfRule type="notContainsBlanks" dxfId="3" priority="27">
      <formula>LEN(TRIM(G7))&gt;0</formula>
    </cfRule>
  </conditionalFormatting>
  <conditionalFormatting sqref="G7:H13">
    <cfRule type="notContainsBlanks" dxfId="2" priority="26">
      <formula>LEN(TRIM(G7))&gt;0</formula>
    </cfRule>
  </conditionalFormatting>
  <conditionalFormatting sqref="D7:D9">
    <cfRule type="containsBlanks" dxfId="1" priority="1">
      <formula>LEN(TRIM(D7))=0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  <dataValidation type="list" allowBlank="1" showInputMessage="1" showErrorMessage="1" sqref="V7:V13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2022-03-16T11:38:45Z</cp:lastPrinted>
  <dcterms:created xsi:type="dcterms:W3CDTF">2014-03-05T12:43:32Z</dcterms:created>
  <dcterms:modified xsi:type="dcterms:W3CDTF">2022-04-07T12:06:50Z</dcterms:modified>
</cp:coreProperties>
</file>